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Arkusz1" sheetId="1" r:id="rId1"/>
    <sheet name="Arkusz2" sheetId="2" r:id="rId2"/>
    <sheet name="Arkusz3" sheetId="3" r:id="rId3"/>
  </sheets>
  <definedNames>
    <definedName name="excelblog_Dziesiatki" localSheetId="0">{"dziesięć";"dwadzieścia";"trzydzieści";"czterdzieści";"pięćdziesiąt";"sześćdziesiąt";"siedemdziesiąt";"osiemdziesiąt";"dziewięćdziesiąt"}</definedName>
    <definedName name="excelblog_Jednosci" localSheetId="0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0">{"sto";"dwieście";"trzysta";"czterysta";"pięćset";"sześćset";"siedemset";"osiemset";"dziewięćset"}</definedName>
  </definedNames>
  <calcPr fullCalcOnLoad="1"/>
</workbook>
</file>

<file path=xl/sharedStrings.xml><?xml version="1.0" encoding="utf-8"?>
<sst xmlns="http://schemas.openxmlformats.org/spreadsheetml/2006/main" count="57" uniqueCount="56">
  <si>
    <t>L.P.</t>
  </si>
  <si>
    <t>NIP:</t>
  </si>
  <si>
    <t>Bank:</t>
  </si>
  <si>
    <t>Konto:</t>
  </si>
  <si>
    <t>znajdującego się na terytorium państwa członkowskiego innym niż terytorium Polski.</t>
  </si>
  <si>
    <t>Potwierdzamy, iż towary zostały dostarczone i przyjęte przez nabywcę do miejsca</t>
  </si>
  <si>
    <t>podpis odbiorcy</t>
  </si>
  <si>
    <t>podpis i pieczęć wystawcy</t>
  </si>
  <si>
    <t xml:space="preserve">I, the undersigned, declare that the goods listed on this invoice VAT, orginate in Poland / EEC </t>
  </si>
  <si>
    <t>to make avaible to the customs authorities any further supporting documents they require.</t>
  </si>
  <si>
    <t>POLAND</t>
  </si>
  <si>
    <t>ŁÓDŹ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</si>
  <si>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</si>
  <si>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</si>
  <si>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</si>
  <si>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</si>
  <si>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</si>
  <si>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</si>
  <si>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</si>
  <si>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</si>
  <si>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Kwota:</t>
  </si>
  <si>
    <t>Słownie v.1</t>
  </si>
  <si>
    <t>Słownie v.2</t>
  </si>
  <si>
    <t>Słownie v.3</t>
  </si>
  <si>
    <t>Rodzaj oraz numer rejestracyjny środka transportu, którym są wywożone towary:</t>
  </si>
  <si>
    <t>LOGISOFT SZYMON SAWICKI</t>
  </si>
  <si>
    <t>UL. ZGIERSKA 93/105/341</t>
  </si>
  <si>
    <t>91-465 ŁÓDŹ</t>
  </si>
  <si>
    <t>mBANK S.A.</t>
  </si>
  <si>
    <t>PL 8341722804</t>
  </si>
  <si>
    <t>LV40003740745</t>
  </si>
  <si>
    <t>SPECYFIKACJA / SPECIFICATION</t>
  </si>
  <si>
    <t>GM/…</t>
  </si>
  <si>
    <t>DO FAKTURY / TO INVOICE</t>
  </si>
  <si>
    <t xml:space="preserve">Data wystawienia / Issue date: </t>
  </si>
  <si>
    <t>….</t>
  </si>
  <si>
    <t>nabywca / receiver:</t>
  </si>
  <si>
    <t>sprzedawca / merchant:</t>
  </si>
  <si>
    <t>Miejscowość / City:</t>
  </si>
  <si>
    <t>PL…</t>
  </si>
  <si>
    <t>(...)</t>
  </si>
  <si>
    <t>nazwa towaru(usługi) / product(service) name</t>
  </si>
  <si>
    <t>ilość / quantity</t>
  </si>
  <si>
    <t>cena netto / price net</t>
  </si>
  <si>
    <t>wartość / value</t>
  </si>
  <si>
    <t>vat / tax rate</t>
  </si>
  <si>
    <t>RAZEM / TOTAL</t>
  </si>
  <si>
    <t>stawka / rate</t>
  </si>
  <si>
    <t>netto / net</t>
  </si>
  <si>
    <t>VAT / TAX RATE</t>
  </si>
  <si>
    <t>brutto / gross</t>
  </si>
  <si>
    <t>Do zapłaty / To pay:</t>
  </si>
  <si>
    <t>słownie / in words:</t>
  </si>
  <si>
    <t>Type and registration number of the car which are exported goods:</t>
  </si>
  <si>
    <t xml:space="preserve">Samochód  nr rej. / Car registration: </t>
  </si>
  <si>
    <t>and satisfy the rules of origin governing preferential trade with (country name) I undertake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</si>
</sst>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sz val="11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7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9" fontId="3" fillId="0" borderId="25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 quotePrefix="1">
      <alignment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9" fontId="3" fillId="0" borderId="2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875" style="0" customWidth="1"/>
    <col min="2" max="2" width="32.25390625" style="0" customWidth="1"/>
    <col min="3" max="3" width="18.25390625" style="0" customWidth="1"/>
    <col min="4" max="4" width="13.125" style="0" customWidth="1"/>
    <col min="5" max="5" width="26.25390625" style="0" bestFit="1" customWidth="1"/>
    <col min="6" max="6" width="15.125" style="0" bestFit="1" customWidth="1"/>
    <col min="7" max="7" width="12.25390625" style="0" bestFit="1" customWidth="1"/>
    <col min="8" max="8" width="9.625" style="0" customWidth="1"/>
  </cols>
  <sheetData>
    <row r="1" spans="2:7" ht="23.25">
      <c r="B1" s="39" t="s">
        <v>31</v>
      </c>
      <c r="C1" s="39"/>
      <c r="D1" s="39"/>
      <c r="E1" s="39"/>
      <c r="F1" s="39"/>
      <c r="G1" s="39"/>
    </row>
    <row r="2" spans="3:4" ht="12.75">
      <c r="C2" s="29" t="s">
        <v>33</v>
      </c>
      <c r="D2" s="28" t="s">
        <v>32</v>
      </c>
    </row>
    <row r="3" spans="1:8" ht="14.25">
      <c r="A3" s="1"/>
      <c r="B3" s="1"/>
      <c r="C3" s="1" t="s">
        <v>34</v>
      </c>
      <c r="D3" s="1"/>
      <c r="E3" s="1"/>
      <c r="F3" s="27"/>
      <c r="G3" s="27"/>
      <c r="H3" s="1"/>
    </row>
    <row r="4" spans="1:8" ht="14.25">
      <c r="A4" s="1"/>
      <c r="B4" s="1"/>
      <c r="C4" s="1" t="s">
        <v>38</v>
      </c>
      <c r="D4" s="1"/>
      <c r="E4" s="1" t="s">
        <v>11</v>
      </c>
      <c r="F4" s="1"/>
      <c r="G4" s="1"/>
      <c r="H4" s="1"/>
    </row>
    <row r="5" spans="1:8" ht="14.25">
      <c r="A5" s="1"/>
      <c r="B5" s="1"/>
      <c r="C5" s="1"/>
      <c r="D5" s="1"/>
      <c r="E5" s="1"/>
      <c r="F5" s="1"/>
      <c r="G5" s="1"/>
      <c r="H5" s="1"/>
    </row>
    <row r="6" spans="1:8" ht="15">
      <c r="A6" s="15" t="s">
        <v>37</v>
      </c>
      <c r="B6" s="1"/>
      <c r="C6" s="1" t="s">
        <v>2</v>
      </c>
      <c r="D6" s="1" t="s">
        <v>28</v>
      </c>
      <c r="G6" s="1"/>
      <c r="H6" s="1"/>
    </row>
    <row r="7" spans="1:8" ht="14.25">
      <c r="A7" s="1" t="s">
        <v>25</v>
      </c>
      <c r="B7" s="1"/>
      <c r="C7" s="1"/>
      <c r="D7" s="1"/>
      <c r="E7" s="1"/>
      <c r="F7" s="1"/>
      <c r="G7" s="1"/>
      <c r="H7" s="1"/>
    </row>
    <row r="8" spans="1:8" ht="14.25">
      <c r="A8" s="1" t="s">
        <v>26</v>
      </c>
      <c r="B8" s="1"/>
      <c r="C8" s="1" t="s">
        <v>3</v>
      </c>
      <c r="D8" s="1" t="s">
        <v>39</v>
      </c>
      <c r="E8" s="1"/>
      <c r="F8" s="1"/>
      <c r="G8" s="1"/>
      <c r="H8" s="1"/>
    </row>
    <row r="9" spans="1:8" ht="15">
      <c r="A9" s="1" t="s">
        <v>27</v>
      </c>
      <c r="B9" s="1"/>
      <c r="C9" s="30" t="s">
        <v>1</v>
      </c>
      <c r="D9" s="1" t="s">
        <v>29</v>
      </c>
      <c r="F9" s="1"/>
      <c r="G9" s="1"/>
      <c r="H9" s="1"/>
    </row>
    <row r="10" spans="1:8" ht="14.25">
      <c r="A10" s="1" t="s">
        <v>10</v>
      </c>
      <c r="B10" s="1"/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5">
      <c r="A12" s="15" t="s">
        <v>36</v>
      </c>
      <c r="B12" s="1"/>
      <c r="C12" s="1"/>
      <c r="D12" s="1"/>
      <c r="E12" s="1"/>
      <c r="F12" s="1"/>
      <c r="G12" s="1"/>
      <c r="H12" s="1"/>
    </row>
    <row r="13" spans="1:8" s="32" customFormat="1" ht="14.25">
      <c r="A13" s="31" t="s">
        <v>35</v>
      </c>
      <c r="B13" s="31"/>
      <c r="C13" s="31"/>
      <c r="D13" s="31"/>
      <c r="E13" s="31"/>
      <c r="F13" s="31"/>
      <c r="G13" s="31"/>
      <c r="H13" s="31"/>
    </row>
    <row r="14" spans="1:8" ht="14.2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5" t="s">
        <v>1</v>
      </c>
      <c r="D15" s="33" t="s">
        <v>30</v>
      </c>
      <c r="G15" s="1"/>
      <c r="H15" s="1"/>
    </row>
    <row r="16" spans="1:12" ht="14.25">
      <c r="A16" s="1"/>
      <c r="B16" s="1"/>
      <c r="C16" s="1"/>
      <c r="D16" s="1"/>
      <c r="E16" s="1"/>
      <c r="F16" s="1"/>
      <c r="G16" s="1"/>
      <c r="H16" s="1"/>
      <c r="L16" s="20"/>
    </row>
    <row r="17" spans="1:8" ht="15" thickBot="1">
      <c r="A17" s="1"/>
      <c r="B17" s="1"/>
      <c r="C17" s="1"/>
      <c r="D17" s="1"/>
      <c r="E17" s="1"/>
      <c r="F17" s="1"/>
      <c r="G17" s="1"/>
      <c r="H17" s="1"/>
    </row>
    <row r="18" spans="1:10" ht="14.25">
      <c r="A18" s="2" t="s">
        <v>0</v>
      </c>
      <c r="B18" s="40" t="s">
        <v>41</v>
      </c>
      <c r="C18" s="40"/>
      <c r="D18" s="34" t="s">
        <v>42</v>
      </c>
      <c r="E18" s="34" t="s">
        <v>43</v>
      </c>
      <c r="F18" s="34" t="s">
        <v>44</v>
      </c>
      <c r="G18" s="3" t="s">
        <v>45</v>
      </c>
      <c r="H18" s="1"/>
      <c r="J18" s="19"/>
    </row>
    <row r="19" spans="1:8" ht="14.25">
      <c r="A19" s="12">
        <v>1</v>
      </c>
      <c r="B19" s="38" t="s">
        <v>40</v>
      </c>
      <c r="C19" s="38"/>
      <c r="D19" s="35">
        <v>1</v>
      </c>
      <c r="E19" s="17">
        <v>0</v>
      </c>
      <c r="F19" s="17">
        <f>IF((ROUNDUP(VALUE(RIGHT(D19,3))*E19,2)-VALUE(RIGHT(D19,3)*E19))&gt;=0.5,ROUNDDOWN(VALUE(RIGHT(D19,3))*E19,2),ROUNDUP(VALUE(RIGHT(D19,3))*E19,2))</f>
        <v>0</v>
      </c>
      <c r="G19" s="24">
        <v>0</v>
      </c>
      <c r="H19" s="1"/>
    </row>
    <row r="20" spans="1:8" ht="14.25">
      <c r="A20" s="12">
        <v>2</v>
      </c>
      <c r="B20" s="38"/>
      <c r="C20" s="38"/>
      <c r="D20" s="35">
        <v>1</v>
      </c>
      <c r="E20" s="17">
        <v>0</v>
      </c>
      <c r="F20" s="17">
        <f aca="true" t="shared" si="0" ref="F20:F30">IF((ROUNDUP(VALUE(RIGHT(D20,3))*E20,2)-VALUE(RIGHT(D20,3)*E20))&gt;=0.5,ROUNDDOWN(VALUE(RIGHT(D20,3))*E20,2),ROUNDUP(VALUE(RIGHT(D20,3))*E20,2))</f>
        <v>0</v>
      </c>
      <c r="G20" s="24">
        <v>0</v>
      </c>
      <c r="H20" s="1"/>
    </row>
    <row r="21" spans="1:8" ht="14.25">
      <c r="A21" s="12">
        <v>3</v>
      </c>
      <c r="B21" s="38"/>
      <c r="C21" s="38"/>
      <c r="D21" s="35">
        <v>1</v>
      </c>
      <c r="E21" s="17">
        <v>0</v>
      </c>
      <c r="F21" s="17">
        <f t="shared" si="0"/>
        <v>0</v>
      </c>
      <c r="G21" s="24">
        <v>0</v>
      </c>
      <c r="H21" s="1"/>
    </row>
    <row r="22" spans="1:8" ht="14.25">
      <c r="A22" s="12">
        <v>4</v>
      </c>
      <c r="B22" s="38"/>
      <c r="C22" s="38"/>
      <c r="D22" s="35">
        <v>1</v>
      </c>
      <c r="E22" s="17">
        <v>0</v>
      </c>
      <c r="F22" s="17">
        <f t="shared" si="0"/>
        <v>0</v>
      </c>
      <c r="G22" s="24">
        <v>0</v>
      </c>
      <c r="H22" s="1"/>
    </row>
    <row r="23" spans="1:8" ht="14.25">
      <c r="A23" s="12">
        <v>5</v>
      </c>
      <c r="B23" s="41"/>
      <c r="C23" s="41"/>
      <c r="D23" s="35">
        <v>1</v>
      </c>
      <c r="E23" s="17">
        <v>0</v>
      </c>
      <c r="F23" s="17">
        <f t="shared" si="0"/>
        <v>0</v>
      </c>
      <c r="G23" s="24">
        <v>0</v>
      </c>
      <c r="H23" s="1"/>
    </row>
    <row r="24" spans="1:8" ht="14.25">
      <c r="A24" s="12">
        <v>6</v>
      </c>
      <c r="B24" s="41"/>
      <c r="C24" s="41"/>
      <c r="D24" s="35">
        <v>1</v>
      </c>
      <c r="E24" s="17">
        <v>0</v>
      </c>
      <c r="F24" s="17">
        <f t="shared" si="0"/>
        <v>0</v>
      </c>
      <c r="G24" s="24">
        <v>0</v>
      </c>
      <c r="H24" s="1"/>
    </row>
    <row r="25" spans="1:8" ht="14.25">
      <c r="A25" s="12">
        <v>7</v>
      </c>
      <c r="B25" s="41"/>
      <c r="C25" s="41"/>
      <c r="D25" s="35">
        <v>1</v>
      </c>
      <c r="E25" s="17">
        <v>0</v>
      </c>
      <c r="F25" s="17">
        <f t="shared" si="0"/>
        <v>0</v>
      </c>
      <c r="G25" s="24">
        <v>0</v>
      </c>
      <c r="H25" s="1"/>
    </row>
    <row r="26" spans="1:8" ht="14.25">
      <c r="A26" s="12">
        <v>8</v>
      </c>
      <c r="B26" s="41"/>
      <c r="C26" s="41"/>
      <c r="D26" s="35">
        <v>1</v>
      </c>
      <c r="E26" s="17">
        <v>0</v>
      </c>
      <c r="F26" s="17">
        <f t="shared" si="0"/>
        <v>0</v>
      </c>
      <c r="G26" s="24">
        <v>0</v>
      </c>
      <c r="H26" s="1"/>
    </row>
    <row r="27" spans="1:8" ht="14.25">
      <c r="A27" s="12">
        <v>9</v>
      </c>
      <c r="B27" s="41"/>
      <c r="C27" s="41"/>
      <c r="D27" s="35">
        <v>1</v>
      </c>
      <c r="E27" s="17">
        <v>0</v>
      </c>
      <c r="F27" s="17">
        <f t="shared" si="0"/>
        <v>0</v>
      </c>
      <c r="G27" s="24">
        <v>0</v>
      </c>
      <c r="H27" s="1"/>
    </row>
    <row r="28" spans="1:8" ht="14.25">
      <c r="A28" s="12">
        <v>10</v>
      </c>
      <c r="B28" s="41"/>
      <c r="C28" s="41"/>
      <c r="D28" s="35">
        <v>1</v>
      </c>
      <c r="E28" s="17">
        <v>0</v>
      </c>
      <c r="F28" s="17">
        <f t="shared" si="0"/>
        <v>0</v>
      </c>
      <c r="G28" s="24">
        <v>0</v>
      </c>
      <c r="H28" s="1"/>
    </row>
    <row r="29" spans="1:8" ht="14.25">
      <c r="A29" s="12">
        <v>11</v>
      </c>
      <c r="B29" s="41"/>
      <c r="C29" s="41"/>
      <c r="D29" s="35">
        <v>1</v>
      </c>
      <c r="E29" s="17">
        <v>0</v>
      </c>
      <c r="F29" s="17">
        <f t="shared" si="0"/>
        <v>0</v>
      </c>
      <c r="G29" s="24">
        <v>0</v>
      </c>
      <c r="H29" s="1"/>
    </row>
    <row r="30" spans="1:8" ht="15" thickBot="1">
      <c r="A30" s="13">
        <v>12</v>
      </c>
      <c r="B30" s="44"/>
      <c r="C30" s="44"/>
      <c r="D30" s="36">
        <v>1</v>
      </c>
      <c r="E30" s="18">
        <v>0</v>
      </c>
      <c r="F30" s="18">
        <f t="shared" si="0"/>
        <v>0</v>
      </c>
      <c r="G30" s="37">
        <v>0</v>
      </c>
      <c r="H30" s="1"/>
    </row>
    <row r="31" spans="1:8" ht="6.75" customHeight="1">
      <c r="A31" s="5"/>
      <c r="B31" s="42"/>
      <c r="C31" s="42"/>
      <c r="D31" s="5"/>
      <c r="E31" s="5"/>
      <c r="F31" s="5"/>
      <c r="G31" s="5"/>
      <c r="H31" s="1"/>
    </row>
    <row r="32" spans="1:8" ht="14.25">
      <c r="A32" s="5"/>
      <c r="B32" s="5"/>
      <c r="C32" s="6" t="s">
        <v>47</v>
      </c>
      <c r="D32" s="7" t="s">
        <v>48</v>
      </c>
      <c r="E32" s="7" t="s">
        <v>49</v>
      </c>
      <c r="F32" s="8" t="s">
        <v>50</v>
      </c>
      <c r="G32" s="5"/>
      <c r="H32" s="1"/>
    </row>
    <row r="33" spans="1:10" ht="14.25">
      <c r="A33" s="5"/>
      <c r="B33" s="5"/>
      <c r="C33" s="9">
        <v>0</v>
      </c>
      <c r="D33" s="17">
        <f>SUM(F19:F30)</f>
        <v>0</v>
      </c>
      <c r="E33" s="10"/>
      <c r="F33" s="21">
        <f>D33</f>
        <v>0</v>
      </c>
      <c r="G33" s="5"/>
      <c r="H33" s="1"/>
      <c r="J33" s="25"/>
    </row>
    <row r="34" spans="1:8" ht="14.25">
      <c r="A34" s="5"/>
      <c r="B34" s="5"/>
      <c r="C34" s="11" t="s">
        <v>46</v>
      </c>
      <c r="D34" s="26">
        <f>D33</f>
        <v>0</v>
      </c>
      <c r="E34" s="4"/>
      <c r="F34" s="22">
        <f>F33</f>
        <v>0</v>
      </c>
      <c r="G34" s="5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43" t="s">
        <v>51</v>
      </c>
      <c r="E37" s="43"/>
      <c r="F37" s="23">
        <f>F34</f>
        <v>0</v>
      </c>
      <c r="G37" s="1"/>
      <c r="H37" s="1"/>
    </row>
    <row r="38" spans="1:8" ht="14.25">
      <c r="A38" s="1" t="s">
        <v>52</v>
      </c>
      <c r="B38" s="1">
        <f>B77</f>
      </c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6" t="s">
        <v>24</v>
      </c>
      <c r="B40" s="1"/>
      <c r="C40" s="1"/>
      <c r="D40" s="1"/>
      <c r="E40" s="1"/>
      <c r="F40" s="1"/>
      <c r="G40" s="1"/>
      <c r="H40" s="1"/>
    </row>
    <row r="41" spans="1:8" ht="14.25">
      <c r="A41" s="16" t="s">
        <v>53</v>
      </c>
      <c r="B41" s="1"/>
      <c r="C41" s="1"/>
      <c r="D41" s="1"/>
      <c r="E41" s="1"/>
      <c r="F41" s="1"/>
      <c r="G41" s="1"/>
      <c r="H41" s="1"/>
    </row>
    <row r="42" spans="1:8" ht="14.25">
      <c r="A42" s="16" t="s">
        <v>54</v>
      </c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6" t="s">
        <v>8</v>
      </c>
      <c r="B44" s="1"/>
      <c r="C44" s="1"/>
      <c r="D44" s="1"/>
      <c r="E44" s="1"/>
      <c r="F44" s="1"/>
      <c r="G44" s="1"/>
      <c r="H44" s="1"/>
    </row>
    <row r="45" spans="1:8" ht="14.25">
      <c r="A45" s="16" t="s">
        <v>55</v>
      </c>
      <c r="B45" s="1"/>
      <c r="C45" s="1"/>
      <c r="D45" s="1"/>
      <c r="E45" s="1"/>
      <c r="F45" s="1"/>
      <c r="G45" s="1"/>
      <c r="H45" s="1"/>
    </row>
    <row r="46" spans="1:8" ht="14.25">
      <c r="A46" s="16" t="s">
        <v>9</v>
      </c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6" t="s">
        <v>5</v>
      </c>
      <c r="B48" s="1"/>
      <c r="C48" s="1"/>
      <c r="D48" s="1"/>
      <c r="E48" s="1"/>
      <c r="F48" s="1"/>
      <c r="G48" s="1"/>
      <c r="H48" s="1"/>
    </row>
    <row r="49" spans="1:8" ht="14.25">
      <c r="A49" s="16" t="s">
        <v>4</v>
      </c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4" t="s">
        <v>6</v>
      </c>
      <c r="C53" s="1"/>
      <c r="D53" s="1"/>
      <c r="E53" s="14" t="s">
        <v>7</v>
      </c>
      <c r="F53" s="14"/>
      <c r="G53" s="14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70" spans="1:2" ht="12.75">
      <c r="A70" t="s">
        <v>20</v>
      </c>
      <c r="B70" s="25">
        <f>F37</f>
        <v>0</v>
      </c>
    </row>
    <row r="71" spans="3:8" ht="12.75">
      <c r="C71" t="s">
        <v>12</v>
      </c>
      <c r="D71" t="s">
        <v>13</v>
      </c>
      <c r="E71" t="s">
        <v>14</v>
      </c>
      <c r="F71" t="s">
        <v>15</v>
      </c>
      <c r="G71" t="s">
        <v>16</v>
      </c>
      <c r="H71" t="s">
        <v>17</v>
      </c>
    </row>
    <row r="72" spans="1:8" ht="12.75">
      <c r="A72" t="s">
        <v>18</v>
      </c>
      <c r="D72">
        <f>ROUND((B70-INT(B70))*100,0)</f>
        <v>0</v>
      </c>
      <c r="E72">
        <f>IF(B70&gt;=1,VALUE(RIGHT(LEFT(INT(B70),LEN(INT(B70))),3)),0)</f>
        <v>0</v>
      </c>
      <c r="F72">
        <f>IF(B70&gt;=1000,VALUE(TEXT(RIGHT(LEFT(INT(B70),LEN(INT(B70))-3),3),"000")),0)</f>
        <v>0</v>
      </c>
      <c r="G72">
        <f>IF(B70&gt;=1000000,VALUE(TEXT(RIGHT(LEFT(INT(B70),LEN(INT(B70))-6),3),"000")),0)</f>
        <v>0</v>
      </c>
      <c r="H72">
        <f>IF(B70&gt;=1000000000,VALUE(TEXT(RIGHT(LEFT(INT(B70),LEN(INT(B70))-9),3),"000")),0)</f>
        <v>0</v>
      </c>
    </row>
    <row r="73" spans="1:8" ht="12.75">
      <c r="A73" t="s">
        <v>19</v>
      </c>
      <c r="C73" t="str">
        <f>ROUND((B70-INT(B70))*100,0)&amp;"/"&amp;100&amp;" groszy"</f>
        <v>0/100 groszy</v>
      </c>
      <c r="D73" t="str">
        <f>IF(B70=0,"",IF(D72&lt;=20,IF(D72=0,"zero",INDEX(excelblog_Jednosci,D72)),INDEX(excelblog_Dziesiatki,INT(D72/10))&amp;IF(MOD(D72,10)," "&amp;INDEX(excelblog_Jednosci,MOD(D72,10)),"")))&amp;" "&amp;IF(B70=0,"",INDEX(IF(D72&lt;20,{"groszy";"grosz";"grosze";"groszy"},{"groszy";"grosze";"groszy"}),MATCH(IF(D72&lt;20,D72,MOD(D72,10)),IF(D72&lt;20,{0;1;2;5},{0;2;5}),1)))</f>
        <v> </v>
      </c>
      <c r="E73">
        <f>IF(OR(B70&lt;1,INT(E72/100)=0),"",INDEX(excelblog_Setki,INT(E72/100)))&amp;IF(E72-(INT(E72/100)*100)&lt;=20,IF(E72-(INT(E72/100)*100)=0,IF(OR(E72&gt;0,B70&lt;1),"","złotych")," "&amp;INDEX(excelblog_Jednosci,E72-(INT(E72/100)*100)))," "&amp;INDEX(excelblog_Dziesiatki,INT((E72-(INT(E72/100)*100))/10))&amp;IF(MOD((E72-(INT(E72/100)*100)),10)," "&amp;INDEX(excelblog_Jednosci,MOD((E72-(INT(E72/100)*100)),10)),""))&amp;IF(E72=0,""," "&amp;INDEX(IF(E72&lt;20,{"złotych";"złoty";"złote";"złotych"},{"złotych";"złote";"złotych"}),MATCH(IF(E72-(INT(E72/100)*100)&lt;20,E72-(INT(E72/100)*100),MOD((E72-(INT(E72/100)*100)),10)),IF(E72&lt;20,{0;1;2;5},{0;2;5}),1)))</f>
      </c>
      <c r="F73">
        <f>IF(OR(B70&lt;1,INT(F72/100)=0),"",INDEX(excelblog_Setki,INT(F72/100)))&amp;IF(F72-(INT(F72/100)*100)&lt;=20,IF(F72-(INT(F72/100)*100)=0,""," "&amp;INDEX(excelblog_Jednosci,F72-(INT(F72/100)*100)))," "&amp;INDEX(excelblog_Dziesiatki,INT((F72-(INT(F72/100)*100))/10))&amp;IF(MOD((F72-(INT(F72/100)*100)),10)," "&amp;INDEX(excelblog_Jednosci,MOD((F72-(INT(F72/100)*100)),10)),""))&amp;IF(F72=0,""," "&amp;INDEX(IF(F72&lt;20,{"";"tysiąc";"tysiące";"tysięcy"},{"tysięcy";"tysiące";"tysięcy"}),MATCH(IF(F72-(INT(F72/100)*100)&lt;20,F72-(INT(F72/100)*100),MOD((F72-(INT(F72/100)*100)),10)),IF(F72&lt;20,{0;1;2;5},{0;2;5}),1)))</f>
      </c>
      <c r="G73">
        <f>IF(OR(B70&lt;1,INT(G72/100)=0),"",INDEX(excelblog_Setki,INT(G72/100)))&amp;IF(G72-(INT(G72/100)*100)&lt;=20,IF(G72-(INT(G72/100)*100)=0,""," "&amp;INDEX(excelblog_Jednosci,G72-(INT(G72/100)*100)))," "&amp;INDEX(excelblog_Dziesiatki,INT((G72-(INT(G72/100)*100))/10))&amp;IF(MOD((G72-(INT(G72/100)*100)),10)," "&amp;INDEX(excelblog_Jednosci,MOD((G72-(INT(G72/100)*100)),10)),""))&amp;IF(G72=0,""," "&amp;INDEX(IF(G72&lt;20,{"";"milion";"miliony";"milion?w"},{"milion?w";"miliony";"milion?w"}),MATCH(IF(G72-(INT(G72/100)*100)&lt;20,G72-(INT(G72/100)*100),MOD((G72-(INT(G72/100)*100)),10)),IF(G72&lt;20,{0;1;2;5},{0;2;5}),1)))</f>
      </c>
      <c r="H73">
        <f>IF(OR(B70&lt;1,INT(H72/100)=0),"",INDEX(excelblog_Setki,INT(H72/100)))&amp;IF(H72-(INT(H72/100)*100)&lt;=20,IF(H72-(INT(H72/100)*100)=0,""," "&amp;INDEX(excelblog_Jednosci,H72-(INT(H72/100)*100)))," "&amp;INDEX(excelblog_Dziesiatki,INT((H72-(INT(H72/100)*100))/10))&amp;IF(MOD((H72-(INT(H72/100)*100)),10)," "&amp;INDEX(excelblog_Jednosci,MOD((H72-(INT(H72/100)*100)),10)),""))&amp;IF(H72=0,""," "&amp;INDEX(IF(H72&lt;20,{"";"miliard";"miliardy";"miliard?w"},{"miliard?w";"miliardy";"miliard?w"}),MATCH(IF(H72-(INT(H72/100)*100)&lt;20,H72-(INT(H72/100)*100),MOD((H72-(INT(H72/100)*100)),10)),IF(H72&lt;20,{0;1;2;5},{0;2;5}),1)))</f>
      </c>
    </row>
    <row r="75" spans="1:2" ht="12.75">
      <c r="A75" t="s">
        <v>21</v>
      </c>
      <c r="B75">
        <f>IF(NOT(ISNUMBER(B70)),excelblog_Komunikat1,IF(OR((B70*10^-12)&gt;=1,B70&lt;0),excelblog_Komunikat2,IF(TRIM(H73)&lt;&gt;"",TRIM(H73)&amp;" ","")&amp;IF(TRIM(G73)&lt;&gt;"",TRIM(G73)&amp;" ","")&amp;IF(TRIM(F73)&lt;&gt;"",TRIM(F73)&amp;" ","")&amp;IF(TRIM(E73)&lt;&gt;"",TRIM(E73)&amp;" ","")&amp;IF(TRIM(D73)&lt;&gt;"",D73&amp;" ","")))</f>
      </c>
    </row>
    <row r="76" spans="1:2" ht="12.75">
      <c r="A76" t="s">
        <v>22</v>
      </c>
      <c r="B76">
        <f>IF(NOT(ISNUMBER(B70)),excelblog_Komunikat1,IF(OR((B70*10^-12)&gt;=1,B70&lt;0),excelblog_Komunikat2,IF(TRIM(H73)&lt;&gt;"",TRIM(H73)&amp;" ","")&amp;IF(TRIM(G73)&lt;&gt;"",TRIM(G73)&amp;" ","")&amp;IF(TRIM(F73)&lt;&gt;"",TRIM(F73)&amp;" ","")&amp;IF(TRIM(E73)&lt;&gt;"",TRIM(E73)&amp;", ","")&amp;IF(TRIM(D73)&lt;&gt;"",D73&amp;" ","")))</f>
      </c>
    </row>
    <row r="77" spans="1:2" ht="12.75">
      <c r="A77" t="s">
        <v>23</v>
      </c>
      <c r="B77">
        <f>IF(NOT(ISNUMBER(B70)),excelblog_Komunikat1,IF(OR((B70*10^-12)&gt;=1,B70&lt;0),excelblog_Komunikat2,IF(TRIM(H73)&lt;&gt;"",TRIM(H73)&amp;" ","")&amp;IF(TRIM(G73)&lt;&gt;"",TRIM(G73)&amp;" ","")&amp;IF(TRIM(F73)&lt;&gt;"",TRIM(F73)&amp;" ","")&amp;IF(TRIM(E73)&lt;&gt;"",TRIM(E73)&amp;" ","")&amp;IF(TRIM(D73)&lt;&gt;"",C73&amp;" ","")))</f>
      </c>
    </row>
  </sheetData>
  <sheetProtection/>
  <mergeCells count="16">
    <mergeCell ref="B23:C23"/>
    <mergeCell ref="B24:C24"/>
    <mergeCell ref="B31:C31"/>
    <mergeCell ref="D37:E37"/>
    <mergeCell ref="B29:C29"/>
    <mergeCell ref="B25:C25"/>
    <mergeCell ref="B26:C26"/>
    <mergeCell ref="B27:C27"/>
    <mergeCell ref="B30:C30"/>
    <mergeCell ref="B28:C28"/>
    <mergeCell ref="B22:C22"/>
    <mergeCell ref="B1:G1"/>
    <mergeCell ref="B18:C18"/>
    <mergeCell ref="B19:C19"/>
    <mergeCell ref="B20:C20"/>
    <mergeCell ref="B21:C21"/>
  </mergeCells>
  <printOptions/>
  <pageMargins left="0.3937007874015748" right="0.3937007874015748" top="0.6299212598425197" bottom="0.3937007874015748" header="0.31496062992125984" footer="0.4330708661417323"/>
  <pageSetup horizontalDpi="600" verticalDpi="600" orientation="landscape" scale="91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Biurosystem-Serwis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Logisoft 1</cp:lastModifiedBy>
  <cp:lastPrinted>2014-11-26T15:34:59Z</cp:lastPrinted>
  <dcterms:created xsi:type="dcterms:W3CDTF">2008-04-09T10:21:41Z</dcterms:created>
  <dcterms:modified xsi:type="dcterms:W3CDTF">2014-11-26T16:19:14Z</dcterms:modified>
  <cp:category/>
  <cp:version/>
  <cp:contentType/>
  <cp:contentStatus/>
</cp:coreProperties>
</file>